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</externalReferences>
  <definedNames>
    <definedName name="_xlnm.Print_Area" localSheetId="2">'з початку року'!$A$1:$Q$45</definedName>
  </definedNames>
  <calcPr fullCalcOnLoad="1"/>
</workbook>
</file>

<file path=xl/sharedStrings.xml><?xml version="1.0" encoding="utf-8"?>
<sst xmlns="http://schemas.openxmlformats.org/spreadsheetml/2006/main" count="117" uniqueCount="77">
  <si>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</si>
  <si>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</si>
  <si>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</si>
  <si>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</si>
  <si>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</si>
  <si>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</si>
  <si>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</si>
  <si>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</si>
  <si>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</si>
  <si>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</si>
  <si>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</si>
  <si>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</si>
  <si>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</si>
  <si>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</si>
  <si>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</si>
  <si>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</si>
  <si>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</si>
  <si>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</si>
  <si>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</si>
  <si>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</si>
  <si>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</si>
  <si>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</si>
  <si>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</si>
  <si>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</si>
  <si>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</si>
  <si>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</si>
  <si>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</si>
  <si>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</si>
  <si>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</si>
  <si>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</si>
  <si>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</si>
  <si>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</si>
  <si>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</si>
  <si>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</si>
  <si>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</si>
  <si>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</si>
  <si>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</si>
  <si>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</si>
  <si>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</si>
  <si>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</si>
  <si>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</si>
  <si>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</si>
  <si>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</si>
  <si>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</si>
  <si>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</si>
  <si>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</si>
  <si>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</si>
  <si>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</si>
  <si>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</si>
  <si>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00.00.2012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</si>
  <si>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</si>
  <si>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</si>
  <si>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</si>
  <si>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</si>
  <si>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</si>
  <si>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</si>
  <si>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</si>
  <si>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</si>
  <si>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</si>
  <si>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</si>
  <si>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Помісячний розпис доходів ЗФ на  2013 рік</t>
  </si>
  <si>
    <t>Податок на нерухоме майно</t>
  </si>
  <si>
    <t>Зміни до розпису станом на 30.01.2013р. :</t>
  </si>
  <si>
    <t>залуч. з загал. фонду</t>
  </si>
  <si>
    <t>ТИМЧАСОВИЙ ПЛАН НА  2014 рік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</si>
  <si>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</si>
  <si>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</si>
  <si>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</si>
  <si>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</si>
  <si>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</si>
  <si>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</si>
  <si>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</si>
  <si>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план на січень-лютий  2014р.</t>
  </si>
  <si>
    <t>станом на 20.02.2014 р.</t>
  </si>
  <si>
    <r>
      <t xml:space="preserve">станом на 20.02.2014р.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</si>
  <si>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20.02.2014р.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</si>
  <si>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20.02.2014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</si>
</sst>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369134"/>
        <c:axId val="16408311"/>
      </c:lineChart>
      <c:catAx>
        <c:axId val="13691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08311"/>
        <c:crosses val="autoZero"/>
        <c:auto val="0"/>
        <c:lblOffset val="100"/>
        <c:tickLblSkip val="1"/>
        <c:noMultiLvlLbl val="0"/>
      </c:catAx>
      <c:valAx>
        <c:axId val="16408311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69134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41673</c:v>
                </c:pt>
                <c:pt idx="1">
                  <c:v>41674</c:v>
                </c:pt>
                <c:pt idx="2">
                  <c:v>41675</c:v>
                </c:pt>
                <c:pt idx="3">
                  <c:v>41676</c:v>
                </c:pt>
                <c:pt idx="4">
                  <c:v>41677</c:v>
                </c:pt>
                <c:pt idx="5">
                  <c:v>41680</c:v>
                </c:pt>
                <c:pt idx="6">
                  <c:v>41681</c:v>
                </c:pt>
                <c:pt idx="7">
                  <c:v>41682</c:v>
                </c:pt>
                <c:pt idx="8">
                  <c:v>41683</c:v>
                </c:pt>
                <c:pt idx="9">
                  <c:v>41684</c:v>
                </c:pt>
                <c:pt idx="10">
                  <c:v>41687</c:v>
                </c:pt>
                <c:pt idx="11">
                  <c:v>41688</c:v>
                </c:pt>
                <c:pt idx="12">
                  <c:v>41689</c:v>
                </c:pt>
                <c:pt idx="13">
                  <c:v>41690</c:v>
                </c:pt>
                <c:pt idx="14">
                  <c:v>41691</c:v>
                </c:pt>
                <c:pt idx="15">
                  <c:v>41694</c:v>
                </c:pt>
                <c:pt idx="16">
                  <c:v>41695</c:v>
                </c:pt>
                <c:pt idx="17">
                  <c:v>41696</c:v>
                </c:pt>
                <c:pt idx="18">
                  <c:v>41697</c:v>
                </c:pt>
                <c:pt idx="19">
                  <c:v>41698</c:v>
                </c:pt>
              </c:strCache>
            </c:strRef>
          </c:cat>
          <c:val>
            <c:numRef>
              <c:f>лютий!$J$4:$J$16</c:f>
              <c:numCache>
                <c:ptCount val="13"/>
                <c:pt idx="0">
                  <c:v>497.6</c:v>
                </c:pt>
                <c:pt idx="1">
                  <c:v>1072.8</c:v>
                </c:pt>
                <c:pt idx="2">
                  <c:v>1032.8</c:v>
                </c:pt>
                <c:pt idx="3">
                  <c:v>1310.9</c:v>
                </c:pt>
                <c:pt idx="4">
                  <c:v>4290.9</c:v>
                </c:pt>
                <c:pt idx="5">
                  <c:v>1055.5</c:v>
                </c:pt>
                <c:pt idx="6">
                  <c:v>746.1</c:v>
                </c:pt>
                <c:pt idx="7">
                  <c:v>443.8</c:v>
                </c:pt>
                <c:pt idx="8">
                  <c:v>768.3</c:v>
                </c:pt>
                <c:pt idx="9">
                  <c:v>2088.7</c:v>
                </c:pt>
                <c:pt idx="10">
                  <c:v>707.6</c:v>
                </c:pt>
                <c:pt idx="11">
                  <c:v>1029.2</c:v>
                </c:pt>
                <c:pt idx="12">
                  <c:v>2008.9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41673</c:v>
                </c:pt>
                <c:pt idx="1">
                  <c:v>41674</c:v>
                </c:pt>
                <c:pt idx="2">
                  <c:v>41675</c:v>
                </c:pt>
                <c:pt idx="3">
                  <c:v>41676</c:v>
                </c:pt>
                <c:pt idx="4">
                  <c:v>41677</c:v>
                </c:pt>
                <c:pt idx="5">
                  <c:v>41680</c:v>
                </c:pt>
                <c:pt idx="6">
                  <c:v>41681</c:v>
                </c:pt>
                <c:pt idx="7">
                  <c:v>41682</c:v>
                </c:pt>
                <c:pt idx="8">
                  <c:v>41683</c:v>
                </c:pt>
                <c:pt idx="9">
                  <c:v>41684</c:v>
                </c:pt>
                <c:pt idx="10">
                  <c:v>41687</c:v>
                </c:pt>
                <c:pt idx="11">
                  <c:v>41688</c:v>
                </c:pt>
                <c:pt idx="12">
                  <c:v>41689</c:v>
                </c:pt>
                <c:pt idx="13">
                  <c:v>41690</c:v>
                </c:pt>
                <c:pt idx="14">
                  <c:v>41691</c:v>
                </c:pt>
                <c:pt idx="15">
                  <c:v>41694</c:v>
                </c:pt>
                <c:pt idx="16">
                  <c:v>41695</c:v>
                </c:pt>
                <c:pt idx="17">
                  <c:v>41696</c:v>
                </c:pt>
                <c:pt idx="18">
                  <c:v>41697</c:v>
                </c:pt>
                <c:pt idx="19">
                  <c:v>41698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1311.776923076923</c:v>
                </c:pt>
                <c:pt idx="1">
                  <c:v>1311.8</c:v>
                </c:pt>
                <c:pt idx="2">
                  <c:v>1311.8</c:v>
                </c:pt>
                <c:pt idx="3">
                  <c:v>1311.8</c:v>
                </c:pt>
                <c:pt idx="4">
                  <c:v>1311.8</c:v>
                </c:pt>
                <c:pt idx="5">
                  <c:v>1311.8</c:v>
                </c:pt>
                <c:pt idx="6">
                  <c:v>1311.8</c:v>
                </c:pt>
                <c:pt idx="7">
                  <c:v>1311.8</c:v>
                </c:pt>
                <c:pt idx="8">
                  <c:v>1311.8</c:v>
                </c:pt>
                <c:pt idx="9">
                  <c:v>1311.8</c:v>
                </c:pt>
                <c:pt idx="10">
                  <c:v>1311.8</c:v>
                </c:pt>
                <c:pt idx="11">
                  <c:v>1311.8</c:v>
                </c:pt>
                <c:pt idx="12">
                  <c:v>1311.8</c:v>
                </c:pt>
                <c:pt idx="13">
                  <c:v>1311.8</c:v>
                </c:pt>
                <c:pt idx="14">
                  <c:v>1311.8</c:v>
                </c:pt>
                <c:pt idx="15">
                  <c:v>1311.8</c:v>
                </c:pt>
                <c:pt idx="16">
                  <c:v>1311.8</c:v>
                </c:pt>
                <c:pt idx="17">
                  <c:v>1311.8</c:v>
                </c:pt>
                <c:pt idx="18">
                  <c:v>1311.8</c:v>
                </c:pt>
                <c:pt idx="19">
                  <c:v>1311.8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41673</c:v>
                </c:pt>
                <c:pt idx="1">
                  <c:v>41674</c:v>
                </c:pt>
                <c:pt idx="2">
                  <c:v>41675</c:v>
                </c:pt>
                <c:pt idx="3">
                  <c:v>41676</c:v>
                </c:pt>
                <c:pt idx="4">
                  <c:v>41677</c:v>
                </c:pt>
                <c:pt idx="5">
                  <c:v>41680</c:v>
                </c:pt>
                <c:pt idx="6">
                  <c:v>41681</c:v>
                </c:pt>
                <c:pt idx="7">
                  <c:v>41682</c:v>
                </c:pt>
                <c:pt idx="8">
                  <c:v>41683</c:v>
                </c:pt>
                <c:pt idx="9">
                  <c:v>41684</c:v>
                </c:pt>
                <c:pt idx="10">
                  <c:v>41687</c:v>
                </c:pt>
                <c:pt idx="11">
                  <c:v>41688</c:v>
                </c:pt>
                <c:pt idx="12">
                  <c:v>41689</c:v>
                </c:pt>
                <c:pt idx="13">
                  <c:v>41690</c:v>
                </c:pt>
                <c:pt idx="14">
                  <c:v>41691</c:v>
                </c:pt>
                <c:pt idx="15">
                  <c:v>41694</c:v>
                </c:pt>
                <c:pt idx="16">
                  <c:v>41695</c:v>
                </c:pt>
                <c:pt idx="17">
                  <c:v>41696</c:v>
                </c:pt>
                <c:pt idx="18">
                  <c:v>41697</c:v>
                </c:pt>
                <c:pt idx="19">
                  <c:v>41698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500</c:v>
                </c:pt>
                <c:pt idx="1">
                  <c:v>850</c:v>
                </c:pt>
                <c:pt idx="2">
                  <c:v>1100</c:v>
                </c:pt>
                <c:pt idx="3">
                  <c:v>2600</c:v>
                </c:pt>
                <c:pt idx="4">
                  <c:v>3200</c:v>
                </c:pt>
                <c:pt idx="5">
                  <c:v>910</c:v>
                </c:pt>
                <c:pt idx="6">
                  <c:v>1200</c:v>
                </c:pt>
                <c:pt idx="7">
                  <c:v>1200</c:v>
                </c:pt>
                <c:pt idx="8">
                  <c:v>1950</c:v>
                </c:pt>
                <c:pt idx="9">
                  <c:v>3000</c:v>
                </c:pt>
                <c:pt idx="10">
                  <c:v>2200</c:v>
                </c:pt>
                <c:pt idx="11">
                  <c:v>1650</c:v>
                </c:pt>
                <c:pt idx="12">
                  <c:v>1560</c:v>
                </c:pt>
                <c:pt idx="13">
                  <c:v>2400</c:v>
                </c:pt>
                <c:pt idx="14">
                  <c:v>3140</c:v>
                </c:pt>
                <c:pt idx="15">
                  <c:v>1600</c:v>
                </c:pt>
                <c:pt idx="16">
                  <c:v>1280</c:v>
                </c:pt>
                <c:pt idx="17">
                  <c:v>1250</c:v>
                </c:pt>
                <c:pt idx="18">
                  <c:v>1800</c:v>
                </c:pt>
                <c:pt idx="19">
                  <c:v>2879</c:v>
                </c:pt>
              </c:numCache>
            </c:numRef>
          </c:val>
          <c:smooth val="1"/>
        </c:ser>
        <c:marker val="1"/>
        <c:axId val="61382876"/>
        <c:axId val="53367917"/>
      </c:lineChart>
      <c:catAx>
        <c:axId val="6138287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367917"/>
        <c:crosses val="autoZero"/>
        <c:auto val="0"/>
        <c:lblOffset val="100"/>
        <c:tickLblSkip val="1"/>
        <c:noMultiLvlLbl val="0"/>
      </c:catAx>
      <c:valAx>
        <c:axId val="53367917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382876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20.02.2014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січень-лютий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55900</c:v>
                </c:pt>
                <c:pt idx="1">
                  <c:v>12800</c:v>
                </c:pt>
                <c:pt idx="2">
                  <c:v>200</c:v>
                </c:pt>
                <c:pt idx="3">
                  <c:v>170</c:v>
                </c:pt>
                <c:pt idx="4">
                  <c:v>1130</c:v>
                </c:pt>
                <c:pt idx="5">
                  <c:v>1260</c:v>
                </c:pt>
                <c:pt idx="6">
                  <c:v>500</c:v>
                </c:pt>
                <c:pt idx="7">
                  <c:v>584.1000000000058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40656.85</c:v>
                </c:pt>
                <c:pt idx="1">
                  <c:v>7807.400000000001</c:v>
                </c:pt>
                <c:pt idx="2">
                  <c:v>399.90999999999997</c:v>
                </c:pt>
                <c:pt idx="3">
                  <c:v>108.96000000000001</c:v>
                </c:pt>
                <c:pt idx="4">
                  <c:v>1050.49</c:v>
                </c:pt>
                <c:pt idx="5">
                  <c:v>1147.01</c:v>
                </c:pt>
                <c:pt idx="6">
                  <c:v>414.8</c:v>
                </c:pt>
                <c:pt idx="7">
                  <c:v>235.66000000001003</c:v>
                </c:pt>
              </c:numCache>
            </c:numRef>
          </c:val>
          <c:shape val="box"/>
        </c:ser>
        <c:shape val="box"/>
        <c:axId val="34217466"/>
        <c:axId val="6890643"/>
      </c:bar3DChart>
      <c:catAx>
        <c:axId val="34217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890643"/>
        <c:crosses val="autoZero"/>
        <c:auto val="1"/>
        <c:lblOffset val="100"/>
        <c:tickLblSkip val="1"/>
        <c:noMultiLvlLbl val="0"/>
      </c:catAx>
      <c:valAx>
        <c:axId val="6890643"/>
        <c:scaling>
          <c:orientation val="minMax"/>
          <c:max val="27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217466"/>
        <c:crossesAt val="1"/>
        <c:crossBetween val="between"/>
        <c:dispUnits/>
        <c:majorUnit val="3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651.74</c:v>
                </c:pt>
              </c:numCache>
            </c:numRef>
          </c:val>
        </c:ser>
        <c:axId val="17676040"/>
        <c:axId val="4496617"/>
      </c:barChart>
      <c:catAx>
        <c:axId val="17676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96617"/>
        <c:crosses val="autoZero"/>
        <c:auto val="1"/>
        <c:lblOffset val="100"/>
        <c:tickLblSkip val="1"/>
        <c:noMultiLvlLbl val="0"/>
      </c:catAx>
      <c:valAx>
        <c:axId val="44966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676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293.48</c:v>
                </c:pt>
              </c:numCache>
            </c:numRef>
          </c:val>
        </c:ser>
        <c:axId val="5858182"/>
        <c:axId val="21804783"/>
      </c:barChart>
      <c:catAx>
        <c:axId val="5858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804783"/>
        <c:crosses val="autoZero"/>
        <c:auto val="1"/>
        <c:lblOffset val="100"/>
        <c:tickLblSkip val="1"/>
        <c:noMultiLvlLbl val="0"/>
      </c:catAx>
      <c:valAx>
        <c:axId val="21804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58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15968.13</c:v>
                </c:pt>
              </c:numCache>
            </c:numRef>
          </c:val>
        </c:ser>
        <c:axId val="55023348"/>
        <c:axId val="981029"/>
      </c:barChart>
      <c:catAx>
        <c:axId val="55023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1029"/>
        <c:crosses val="autoZero"/>
        <c:auto val="1"/>
        <c:lblOffset val="100"/>
        <c:tickLblSkip val="1"/>
        <c:noMultiLvlLbl val="0"/>
      </c:catAx>
      <c:valAx>
        <c:axId val="9810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23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 на січень-лютий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20.02.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230 977,2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51 821,1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січень-лютий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-20 228,9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лютий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37 282,0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лютий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-20 723,0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 "/>
    </sheetNames>
    <sheetDataSet>
      <sheetData sheetId="0">
        <row r="10">
          <cell r="E10">
            <v>55900</v>
          </cell>
          <cell r="F10">
            <v>40656.85</v>
          </cell>
        </row>
        <row r="19">
          <cell r="E19">
            <v>200</v>
          </cell>
          <cell r="F19">
            <v>399.90999999999997</v>
          </cell>
        </row>
        <row r="33">
          <cell r="E33">
            <v>12800</v>
          </cell>
          <cell r="F33">
            <v>7807.400000000001</v>
          </cell>
        </row>
        <row r="56">
          <cell r="E56">
            <v>1130</v>
          </cell>
          <cell r="F56">
            <v>1050.49</v>
          </cell>
        </row>
        <row r="95">
          <cell r="E95">
            <v>1260</v>
          </cell>
          <cell r="F95">
            <v>1147.01</v>
          </cell>
        </row>
        <row r="96">
          <cell r="E96">
            <v>170</v>
          </cell>
          <cell r="F96">
            <v>108.96000000000001</v>
          </cell>
        </row>
        <row r="106">
          <cell r="E106">
            <v>72544.1</v>
          </cell>
          <cell r="F106">
            <v>51821.08000000001</v>
          </cell>
        </row>
        <row r="118">
          <cell r="E118">
            <v>0</v>
          </cell>
          <cell r="F118">
            <v>55.827000000000005</v>
          </cell>
        </row>
        <row r="119">
          <cell r="E119">
            <v>0</v>
          </cell>
          <cell r="F119">
            <v>15968.13</v>
          </cell>
        </row>
        <row r="120">
          <cell r="E120">
            <v>0</v>
          </cell>
          <cell r="F120">
            <v>293.48</v>
          </cell>
        </row>
        <row r="121">
          <cell r="E121">
            <v>0</v>
          </cell>
          <cell r="F121">
            <v>651.74</v>
          </cell>
        </row>
        <row r="122">
          <cell r="E122">
            <v>0</v>
          </cell>
          <cell r="F122">
            <v>45.1</v>
          </cell>
        </row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120439.60868</v>
          </cell>
          <cell r="I142">
            <v>106614.38672</v>
          </cell>
        </row>
      </sheetData>
      <sheetData sheetId="1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66</v>
      </c>
      <c r="O1" s="117"/>
      <c r="P1" s="117"/>
      <c r="Q1" s="117"/>
      <c r="R1" s="117"/>
      <c r="S1" s="118"/>
    </row>
    <row r="2" spans="1:19" ht="16.5" thickBot="1">
      <c r="A2" s="119" t="s">
        <v>67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68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53</v>
      </c>
      <c r="K3" s="41" t="s">
        <v>54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50</v>
      </c>
      <c r="R3" s="34" t="s">
        <v>61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41671</v>
      </c>
      <c r="O29" s="112">
        <f>'[1]січень '!$D$142</f>
        <v>111410.62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56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57</v>
      </c>
      <c r="P32" s="10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58</v>
      </c>
      <c r="P33" s="10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63</v>
      </c>
      <c r="P34" s="10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41671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26" sqref="Q26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71</v>
      </c>
      <c r="O1" s="117"/>
      <c r="P1" s="117"/>
      <c r="Q1" s="117"/>
      <c r="R1" s="117"/>
      <c r="S1" s="118"/>
    </row>
    <row r="2" spans="1:19" ht="16.5" thickBot="1">
      <c r="A2" s="119" t="s">
        <v>73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74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70</v>
      </c>
      <c r="K3" s="41" t="s">
        <v>54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50</v>
      </c>
      <c r="R3" s="34" t="s">
        <v>61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AVERAGE(J4:J16)</f>
        <v>1311.776923076923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1311.8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1311.8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1311.8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1311.8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1311.8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1311.8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1311.8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1311.8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1311.8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10.9</v>
      </c>
      <c r="I14" s="82">
        <f t="shared" si="0"/>
        <v>1.3000000000000185</v>
      </c>
      <c r="J14" s="42">
        <v>707.6</v>
      </c>
      <c r="K14" s="42">
        <v>2200</v>
      </c>
      <c r="L14" s="4">
        <f t="shared" si="1"/>
        <v>0.32163636363636366</v>
      </c>
      <c r="M14" s="2">
        <v>1311.8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1311.8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1311.8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2400</v>
      </c>
      <c r="L17" s="4">
        <f t="shared" si="1"/>
        <v>0</v>
      </c>
      <c r="M17" s="2">
        <v>1311.8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41691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3140</v>
      </c>
      <c r="L18" s="4">
        <f t="shared" si="1"/>
        <v>0</v>
      </c>
      <c r="M18" s="2">
        <v>1311.8</v>
      </c>
      <c r="N18" s="47"/>
      <c r="O18" s="53"/>
      <c r="P18" s="54"/>
      <c r="Q18" s="49"/>
      <c r="R18" s="46"/>
      <c r="S18" s="35">
        <f t="shared" si="2"/>
        <v>0</v>
      </c>
    </row>
    <row r="19" spans="1:19" ht="12.75">
      <c r="A19" s="13">
        <v>41694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1600</v>
      </c>
      <c r="L19" s="4">
        <f t="shared" si="1"/>
        <v>0</v>
      </c>
      <c r="M19" s="2">
        <v>1311.8</v>
      </c>
      <c r="N19" s="47"/>
      <c r="O19" s="53"/>
      <c r="P19" s="54"/>
      <c r="Q19" s="49"/>
      <c r="R19" s="46"/>
      <c r="S19" s="35">
        <f t="shared" si="2"/>
        <v>0</v>
      </c>
    </row>
    <row r="20" spans="1:19" ht="12.75">
      <c r="A20" s="13">
        <v>41695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1280</v>
      </c>
      <c r="L20" s="4">
        <f t="shared" si="1"/>
        <v>0</v>
      </c>
      <c r="M20" s="2">
        <v>1311.8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41696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1250</v>
      </c>
      <c r="L21" s="4">
        <f t="shared" si="1"/>
        <v>0</v>
      </c>
      <c r="M21" s="2">
        <v>1311.8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41697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1800</v>
      </c>
      <c r="L22" s="4">
        <f t="shared" si="1"/>
        <v>0</v>
      </c>
      <c r="M22" s="2">
        <v>1311.8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13">
        <v>41698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f>3492-613</f>
        <v>2879</v>
      </c>
      <c r="L23" s="4">
        <f t="shared" si="1"/>
        <v>0</v>
      </c>
      <c r="M23" s="2">
        <v>1311.8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14088.65</v>
      </c>
      <c r="C24" s="43">
        <f t="shared" si="3"/>
        <v>1514.1000000000001</v>
      </c>
      <c r="D24" s="43">
        <f t="shared" si="3"/>
        <v>41.1</v>
      </c>
      <c r="E24" s="14">
        <f t="shared" si="3"/>
        <v>29.47</v>
      </c>
      <c r="F24" s="14">
        <f t="shared" si="3"/>
        <v>522.74</v>
      </c>
      <c r="G24" s="14">
        <f t="shared" si="3"/>
        <v>499.5</v>
      </c>
      <c r="H24" s="14">
        <f t="shared" si="3"/>
        <v>208.70000000000002</v>
      </c>
      <c r="I24" s="43">
        <f t="shared" si="3"/>
        <v>148.83999999999918</v>
      </c>
      <c r="J24" s="43">
        <f t="shared" si="3"/>
        <v>17053.1</v>
      </c>
      <c r="K24" s="43">
        <f t="shared" si="3"/>
        <v>36269</v>
      </c>
      <c r="L24" s="15">
        <f t="shared" si="1"/>
        <v>0.47018390360914275</v>
      </c>
      <c r="M24" s="2"/>
      <c r="N24" s="93">
        <f>SUM(N4:N23)</f>
        <v>201.7</v>
      </c>
      <c r="O24" s="93">
        <f>SUM(O4:O23)</f>
        <v>293.4</v>
      </c>
      <c r="P24" s="93">
        <f>SUM(P4:P23)</f>
        <v>8488.300000000001</v>
      </c>
      <c r="Q24" s="93">
        <f>SUM(Q4:Q23)</f>
        <v>44.099999999999994</v>
      </c>
      <c r="R24" s="93">
        <f>SUM(R4:R23)</f>
        <v>1.5</v>
      </c>
      <c r="S24" s="93">
        <f>N24+O24+Q24+P24+R24</f>
        <v>9029.000000000002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41690</v>
      </c>
      <c r="O29" s="112">
        <f>'[1]лютий'!$D$142</f>
        <v>120439.60868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56</v>
      </c>
      <c r="Q31" s="83">
        <f>'[1]лютий'!$I$142</f>
        <v>106614.38672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57</v>
      </c>
      <c r="P32" s="10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58</v>
      </c>
      <c r="P33" s="105"/>
      <c r="Q33" s="83">
        <f>'[1]лютий'!$I$139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63</v>
      </c>
      <c r="P34" s="10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41690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37">
      <selection activeCell="E53" sqref="E53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00" t="s">
        <v>75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23"/>
      <c r="M27" s="123"/>
      <c r="N27" s="123"/>
    </row>
    <row r="28" spans="1:16" ht="78.75" customHeight="1">
      <c r="A28" s="138" t="s">
        <v>40</v>
      </c>
      <c r="B28" s="124" t="s">
        <v>52</v>
      </c>
      <c r="C28" s="125"/>
      <c r="D28" s="135" t="s">
        <v>28</v>
      </c>
      <c r="E28" s="135"/>
      <c r="F28" s="129" t="s">
        <v>29</v>
      </c>
      <c r="G28" s="140"/>
      <c r="H28" s="136" t="s">
        <v>39</v>
      </c>
      <c r="I28" s="129"/>
      <c r="J28" s="136" t="s">
        <v>51</v>
      </c>
      <c r="K28" s="128"/>
      <c r="L28" s="132" t="s">
        <v>45</v>
      </c>
      <c r="M28" s="133"/>
      <c r="N28" s="134"/>
      <c r="O28" s="126" t="s">
        <v>76</v>
      </c>
      <c r="P28" s="127"/>
    </row>
    <row r="29" spans="1:16" ht="45">
      <c r="A29" s="139"/>
      <c r="B29" s="72" t="s">
        <v>72</v>
      </c>
      <c r="C29" s="28" t="s">
        <v>26</v>
      </c>
      <c r="D29" s="72" t="str">
        <f>B29</f>
        <v>план на січень-лютий  2014р.</v>
      </c>
      <c r="E29" s="28" t="str">
        <f>C29</f>
        <v>факт</v>
      </c>
      <c r="F29" s="71" t="str">
        <f>B29</f>
        <v>план на січень-лютий  2014р.</v>
      </c>
      <c r="G29" s="95" t="str">
        <f>C29</f>
        <v>факт</v>
      </c>
      <c r="H29" s="72" t="str">
        <f>B29</f>
        <v>план на січень-лютий  2014р.</v>
      </c>
      <c r="I29" s="28" t="str">
        <f>C29</f>
        <v>факт</v>
      </c>
      <c r="J29" s="71" t="str">
        <f>B29</f>
        <v>план на січень-лютий  2014р.</v>
      </c>
      <c r="K29" s="95" t="str">
        <f>C29</f>
        <v>факт</v>
      </c>
      <c r="L29" s="67" t="str">
        <f>D29</f>
        <v>план на січень-лютий  2014р.</v>
      </c>
      <c r="M29" s="28" t="s">
        <v>26</v>
      </c>
      <c r="N29" s="68" t="s">
        <v>27</v>
      </c>
      <c r="O29" s="128"/>
      <c r="P29" s="129"/>
    </row>
    <row r="30" spans="1:16" ht="23.25" customHeight="1" thickBot="1">
      <c r="A30" s="66">
        <f>лютий!O39</f>
        <v>0</v>
      </c>
      <c r="B30" s="73">
        <f>'[1]лютий'!$E$118</f>
        <v>0</v>
      </c>
      <c r="C30" s="73">
        <f>'[1]лютий'!$F$118</f>
        <v>55.827000000000005</v>
      </c>
      <c r="D30" s="74">
        <f>'[1]лютий'!$E$121</f>
        <v>0</v>
      </c>
      <c r="E30" s="74">
        <f>'[1]лютий'!$F$121</f>
        <v>651.74</v>
      </c>
      <c r="F30" s="75">
        <f>'[1]лютий'!$E$120</f>
        <v>0</v>
      </c>
      <c r="G30" s="76">
        <f>'[1]лютий'!$F$120</f>
        <v>293.48</v>
      </c>
      <c r="H30" s="76">
        <f>'[1]лютий'!$E$119</f>
        <v>0</v>
      </c>
      <c r="I30" s="76">
        <f>'[1]лютий'!$F$119</f>
        <v>15968.13</v>
      </c>
      <c r="J30" s="76">
        <f>'[1]лютий'!$E$122</f>
        <v>0</v>
      </c>
      <c r="K30" s="96">
        <f>'[1]лютий'!$F$122</f>
        <v>45.1</v>
      </c>
      <c r="L30" s="97">
        <f>H30+F30+D30+J30+B30</f>
        <v>0</v>
      </c>
      <c r="M30" s="77">
        <f>I30+G30+E30+K30+C30</f>
        <v>17014.277</v>
      </c>
      <c r="N30" s="78">
        <f>M30-L30</f>
        <v>17014.277</v>
      </c>
      <c r="O30" s="130">
        <f>лютий!O29</f>
        <v>120439.60868</v>
      </c>
      <c r="P30" s="131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5" t="s">
        <v>47</v>
      </c>
      <c r="P31" s="135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лютий!Q31</f>
        <v>106614.38672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лютий!Q32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лютий!Q34</f>
        <v>0</v>
      </c>
    </row>
    <row r="35" spans="15:16" ht="12.75">
      <c r="O35" s="26" t="s">
        <v>48</v>
      </c>
      <c r="P35" s="84">
        <f>лютий!Q33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'[1]лютий'!$E$10</f>
        <v>55900</v>
      </c>
      <c r="C47" s="40">
        <f>'[1]лютий'!$F$10</f>
        <v>40656.85</v>
      </c>
      <c r="F47" s="1" t="s">
        <v>25</v>
      </c>
      <c r="G47" s="8"/>
      <c r="H47" s="137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'[1]лютий'!$E$33</f>
        <v>12800</v>
      </c>
      <c r="C48" s="18">
        <f>'[1]лютий'!$F$33</f>
        <v>7807.400000000001</v>
      </c>
      <c r="G48" s="8"/>
      <c r="H48" s="137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'[1]лютий'!$E$19</f>
        <v>200</v>
      </c>
      <c r="C49" s="17">
        <f>'[1]лютий'!$F$19</f>
        <v>399.90999999999997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'[1]лютий'!$E$96</f>
        <v>170</v>
      </c>
      <c r="C50" s="6">
        <f>'[1]лютий'!$F$96</f>
        <v>108.96000000000001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'[1]лютий'!$E$56</f>
        <v>1130</v>
      </c>
      <c r="C51" s="17">
        <f>'[1]лютий'!$F$56</f>
        <v>1050.49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'[1]лютий'!$E$95</f>
        <v>1260</v>
      </c>
      <c r="C52" s="17">
        <f>'[1]лютий'!$F$95</f>
        <v>1147.01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500</v>
      </c>
      <c r="C53" s="17">
        <v>414.8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584.1000000000058</v>
      </c>
      <c r="C54" s="17">
        <f>C55-C47-C48-C49-C50-C51-C52-C53</f>
        <v>235.66000000001003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'[1]лютий'!$E$106</f>
        <v>72544.1</v>
      </c>
      <c r="C55" s="12">
        <f>'[1]лютий'!$F$106</f>
        <v>51821.08000000001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H38" sqref="H38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55</v>
      </c>
    </row>
    <row r="3" spans="2:7" ht="18">
      <c r="B3" s="20"/>
      <c r="G3" s="21" t="s">
        <v>64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60</v>
      </c>
      <c r="B6" s="16">
        <v>35262.1</v>
      </c>
      <c r="C6" s="16">
        <v>37282</v>
      </c>
      <c r="D6" s="16">
        <v>38417</v>
      </c>
      <c r="E6" s="16">
        <v>40417</v>
      </c>
      <c r="F6" s="16">
        <v>37477</v>
      </c>
      <c r="G6" s="16">
        <v>42122.1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57">
        <f>SUM(B6:M6)</f>
        <v>230977.2</v>
      </c>
    </row>
    <row r="7" spans="1:14" ht="25.5" hidden="1">
      <c r="A7" s="19" t="s">
        <v>62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57">
        <f>SUM(B8:M14)</f>
        <v>0</v>
      </c>
    </row>
    <row r="8" spans="1:14" ht="14.25" customHeight="1" hidden="1">
      <c r="A8" s="36" t="s">
        <v>59</v>
      </c>
      <c r="B8" s="37"/>
      <c r="C8" s="37"/>
      <c r="D8" s="37"/>
      <c r="E8" s="37"/>
      <c r="F8" s="37">
        <v>0</v>
      </c>
      <c r="G8" s="37"/>
      <c r="H8" s="37"/>
      <c r="I8" s="37"/>
      <c r="J8" s="37"/>
      <c r="K8" s="37"/>
      <c r="L8" s="37"/>
      <c r="M8" s="37">
        <v>0</v>
      </c>
      <c r="N8" s="38">
        <f aca="true" t="shared" si="1" ref="N8:N15">SUM(B8:M8)</f>
        <v>0</v>
      </c>
    </row>
    <row r="9" spans="1:14" ht="12.75" hidden="1">
      <c r="A9" s="36" t="s">
        <v>59</v>
      </c>
      <c r="B9" s="37"/>
      <c r="C9" s="37"/>
      <c r="D9" s="37"/>
      <c r="E9" s="37"/>
      <c r="F9" s="37"/>
      <c r="G9" s="37">
        <v>0</v>
      </c>
      <c r="H9" s="37"/>
      <c r="I9" s="37"/>
      <c r="J9" s="37">
        <v>0</v>
      </c>
      <c r="K9" s="37">
        <v>0</v>
      </c>
      <c r="L9" s="37">
        <v>0</v>
      </c>
      <c r="M9" s="37">
        <v>0</v>
      </c>
      <c r="N9" s="38">
        <f t="shared" si="1"/>
        <v>0</v>
      </c>
    </row>
    <row r="10" spans="1:14" ht="12.75" hidden="1">
      <c r="A10" s="36" t="s">
        <v>49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49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49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49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49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hidden="1" thickBot="1">
      <c r="A15" s="11" t="s">
        <v>23</v>
      </c>
      <c r="B15" s="55">
        <f>B7+B6</f>
        <v>35262.1</v>
      </c>
      <c r="C15" s="55">
        <f aca="true" t="shared" si="2" ref="C15:M15">C7+C6</f>
        <v>37282</v>
      </c>
      <c r="D15" s="55">
        <f t="shared" si="2"/>
        <v>38417</v>
      </c>
      <c r="E15" s="55">
        <f t="shared" si="2"/>
        <v>40417</v>
      </c>
      <c r="F15" s="55">
        <f t="shared" si="2"/>
        <v>37477</v>
      </c>
      <c r="G15" s="55">
        <f t="shared" si="2"/>
        <v>42122.1</v>
      </c>
      <c r="H15" s="55">
        <f t="shared" si="2"/>
        <v>0</v>
      </c>
      <c r="I15" s="55">
        <f t="shared" si="2"/>
        <v>0</v>
      </c>
      <c r="J15" s="55">
        <f t="shared" si="2"/>
        <v>0</v>
      </c>
      <c r="K15" s="55">
        <f t="shared" si="2"/>
        <v>0</v>
      </c>
      <c r="L15" s="55">
        <f t="shared" si="2"/>
        <v>0</v>
      </c>
      <c r="M15" s="55">
        <f t="shared" si="2"/>
        <v>0</v>
      </c>
      <c r="N15" s="58">
        <f t="shared" si="1"/>
        <v>230977.2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2014-02-20T09:33:23Z</dcterms:modified>
  <cp:category/>
  <cp:version/>
  <cp:contentType/>
  <cp:contentStatus/>
</cp:coreProperties>
</file>